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0" windowWidth="19170" windowHeight="12330"/>
  </bookViews>
  <sheets>
    <sheet name="Sheet1" sheetId="1" r:id="rId1"/>
    <sheet name="Sheet2" sheetId="2" r:id="rId2"/>
    <sheet name="Sheet3" sheetId="3" r:id="rId3"/>
  </sheets>
  <definedNames>
    <definedName name="EDU">Sheet1!$A$1</definedName>
  </definedNames>
  <calcPr calcId="125725"/>
</workbook>
</file>

<file path=xl/calcChain.xml><?xml version="1.0" encoding="utf-8"?>
<calcChain xmlns="http://schemas.openxmlformats.org/spreadsheetml/2006/main">
  <c r="F40" i="1"/>
  <c r="F45"/>
  <c r="F43"/>
  <c r="F42"/>
  <c r="F39"/>
  <c r="F38"/>
  <c r="F37"/>
  <c r="F36"/>
  <c r="F35"/>
  <c r="F32"/>
  <c r="F31"/>
  <c r="F30"/>
  <c r="F28"/>
  <c r="F27"/>
  <c r="F25"/>
  <c r="F24"/>
  <c r="F22"/>
  <c r="F21"/>
  <c r="F20"/>
  <c r="F19"/>
  <c r="F18"/>
  <c r="F16"/>
  <c r="F15"/>
  <c r="F14"/>
  <c r="F13"/>
  <c r="F44"/>
  <c r="F29"/>
  <c r="F9"/>
  <c r="F33"/>
  <c r="F26"/>
  <c r="F11"/>
  <c r="F46" l="1"/>
</calcChain>
</file>

<file path=xl/sharedStrings.xml><?xml version="1.0" encoding="utf-8"?>
<sst xmlns="http://schemas.openxmlformats.org/spreadsheetml/2006/main" count="82" uniqueCount="60">
  <si>
    <t>Development Classification</t>
  </si>
  <si>
    <t>Description</t>
  </si>
  <si>
    <t>Quantity</t>
  </si>
  <si>
    <t>Size in      Square Feet</t>
  </si>
  <si>
    <t>Unit Evaluated</t>
  </si>
  <si>
    <t>EDUs</t>
  </si>
  <si>
    <t>Residential</t>
  </si>
  <si>
    <t>Single Family</t>
  </si>
  <si>
    <t>Multi-Family</t>
  </si>
  <si>
    <t>Schools</t>
  </si>
  <si>
    <t>Elementary</t>
  </si>
  <si>
    <t>Middle</t>
  </si>
  <si>
    <t>High</t>
  </si>
  <si>
    <t>Other</t>
  </si>
  <si>
    <t>Hotel</t>
  </si>
  <si>
    <t>Rooms With Kitchenette</t>
  </si>
  <si>
    <t>Rooms Without Kitchenette</t>
  </si>
  <si>
    <t>Motel</t>
  </si>
  <si>
    <t>Hospital</t>
  </si>
  <si>
    <t>Nursing Home</t>
  </si>
  <si>
    <t>Commercial</t>
  </si>
  <si>
    <t>Restaurant</t>
  </si>
  <si>
    <t>Cafeteria</t>
  </si>
  <si>
    <t>Fast Food</t>
  </si>
  <si>
    <t>Office</t>
  </si>
  <si>
    <t>Car Wash</t>
  </si>
  <si>
    <t>Theatre/Movies</t>
  </si>
  <si>
    <t>Storage Facilities/Warehouse</t>
  </si>
  <si>
    <t>Retail</t>
  </si>
  <si>
    <t>Grocery Store</t>
  </si>
  <si>
    <t>Food Store</t>
  </si>
  <si>
    <t>Convenince Store</t>
  </si>
  <si>
    <t>Department Store</t>
  </si>
  <si>
    <t>Strip Center</t>
  </si>
  <si>
    <t>Laundry Mat</t>
  </si>
  <si>
    <t>Recreation</t>
  </si>
  <si>
    <t>Health Club</t>
  </si>
  <si>
    <t>Snack Bar</t>
  </si>
  <si>
    <t>Swimming Pool</t>
  </si>
  <si>
    <t>Recreational Facility</t>
  </si>
  <si>
    <t>Houses</t>
  </si>
  <si>
    <t>Units</t>
  </si>
  <si>
    <t>No. Students</t>
  </si>
  <si>
    <t>No. Rooms</t>
  </si>
  <si>
    <t>No. Beds</t>
  </si>
  <si>
    <t>No. Seats</t>
  </si>
  <si>
    <t>Apartments/Condos/Multiplexes</t>
  </si>
  <si>
    <t>No. Sites</t>
  </si>
  <si>
    <t>Square Feet</t>
  </si>
  <si>
    <t>Total</t>
  </si>
  <si>
    <t>No. Bays</t>
  </si>
  <si>
    <t>Bar/Night Club</t>
  </si>
  <si>
    <t>Gas/Service Stations</t>
  </si>
  <si>
    <t>Automotive Shop</t>
  </si>
  <si>
    <t>EDU Calculation Spreadsheet</t>
  </si>
  <si>
    <t>gal/day = 1 EDU</t>
  </si>
  <si>
    <t xml:space="preserve">Note 2:  Gas stations/service stations with a car wash must calculate the car washes as a separate entity. </t>
  </si>
  <si>
    <t xml:space="preserve">Note 3:  Industrial developments must submit a demand projection signed and sealed by a professional engineer.  </t>
  </si>
  <si>
    <t>Note 1:  If planned land use is not found on table applicant to submit a maximum day demand projection signed and sealed</t>
  </si>
  <si>
    <t xml:space="preserve">by a professional engineer. </t>
  </si>
</sst>
</file>

<file path=xl/styles.xml><?xml version="1.0" encoding="utf-8"?>
<styleSheet xmlns="http://schemas.openxmlformats.org/spreadsheetml/2006/main">
  <numFmts count="1">
    <numFmt numFmtId="164" formatCode="#,##0.0"/>
  </numFmts>
  <fonts count="6">
    <font>
      <sz val="11"/>
      <color theme="1"/>
      <name val="Calibri"/>
      <family val="2"/>
      <scheme val="minor"/>
    </font>
    <font>
      <b/>
      <sz val="11"/>
      <color theme="1"/>
      <name val="Calibri"/>
      <family val="2"/>
      <scheme val="minor"/>
    </font>
    <font>
      <sz val="20"/>
      <color theme="1"/>
      <name val="Calibri"/>
      <family val="2"/>
      <scheme val="minor"/>
    </font>
    <font>
      <sz val="11"/>
      <color rgb="FFC00000"/>
      <name val="Calibri"/>
      <family val="2"/>
      <scheme val="minor"/>
    </font>
    <font>
      <b/>
      <sz val="11"/>
      <color rgb="FFC00000"/>
      <name val="Calibri"/>
      <family val="2"/>
      <scheme val="minor"/>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164" fontId="0" fillId="3" borderId="4" xfId="0" applyNumberFormat="1" applyFill="1" applyBorder="1" applyAlignment="1" applyProtection="1">
      <alignment horizontal="center"/>
    </xf>
    <xf numFmtId="3" fontId="0" fillId="0" borderId="3"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protection locked="0"/>
    </xf>
    <xf numFmtId="4" fontId="0" fillId="2" borderId="1" xfId="0" applyNumberFormat="1" applyFill="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4" fontId="0" fillId="2" borderId="1" xfId="0" applyNumberFormat="1" applyFill="1" applyBorder="1" applyAlignment="1" applyProtection="1">
      <alignment horizontal="center"/>
    </xf>
    <xf numFmtId="4" fontId="0" fillId="0" borderId="1" xfId="0" applyNumberFormat="1" applyFill="1" applyBorder="1" applyAlignment="1" applyProtection="1">
      <alignment horizontal="center"/>
    </xf>
    <xf numFmtId="164" fontId="0" fillId="3" borderId="1" xfId="0" applyNumberFormat="1" applyFill="1" applyBorder="1" applyAlignment="1" applyProtection="1">
      <alignment horizontal="center"/>
    </xf>
    <xf numFmtId="4" fontId="0" fillId="0" borderId="0" xfId="0" applyNumberFormat="1" applyProtection="1"/>
    <xf numFmtId="164" fontId="3" fillId="3" borderId="1" xfId="0" applyNumberFormat="1" applyFont="1" applyFill="1" applyBorder="1" applyProtection="1"/>
    <xf numFmtId="0" fontId="0" fillId="0" borderId="0" xfId="0" applyProtection="1"/>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xf>
    <xf numFmtId="1" fontId="4" fillId="0" borderId="0" xfId="0" applyNumberFormat="1" applyFont="1" applyFill="1" applyBorder="1" applyAlignment="1" applyProtection="1">
      <alignment horizontal="center"/>
    </xf>
    <xf numFmtId="0" fontId="5" fillId="0" borderId="0" xfId="0" applyFont="1" applyProtection="1"/>
    <xf numFmtId="4" fontId="0" fillId="2" borderId="1" xfId="0" applyNumberFormat="1" applyFill="1" applyBorder="1" applyAlignment="1" applyProtection="1">
      <alignment horizontal="left"/>
    </xf>
    <xf numFmtId="4" fontId="0" fillId="2" borderId="2" xfId="0" applyNumberFormat="1" applyFill="1" applyBorder="1" applyAlignment="1" applyProtection="1">
      <alignment horizontal="right"/>
    </xf>
    <xf numFmtId="4" fontId="0" fillId="2" borderId="4" xfId="0" applyNumberFormat="1" applyFill="1" applyBorder="1" applyAlignment="1" applyProtection="1">
      <alignment horizontal="right"/>
    </xf>
    <xf numFmtId="4" fontId="0" fillId="2" borderId="2" xfId="0" applyNumberFormat="1" applyFill="1" applyBorder="1" applyAlignment="1" applyProtection="1">
      <alignment horizontal="left"/>
    </xf>
    <xf numFmtId="4" fontId="0" fillId="2" borderId="3" xfId="0" applyNumberFormat="1" applyFill="1" applyBorder="1" applyAlignment="1" applyProtection="1">
      <alignment horizontal="left"/>
    </xf>
    <xf numFmtId="4" fontId="0" fillId="2" borderId="4" xfId="0" applyNumberFormat="1" applyFill="1" applyBorder="1" applyAlignment="1" applyProtection="1">
      <alignment horizontal="left"/>
    </xf>
    <xf numFmtId="0" fontId="2" fillId="0" borderId="0" xfId="0" applyFont="1" applyAlignment="1" applyProtection="1">
      <alignment horizontal="left"/>
    </xf>
    <xf numFmtId="0" fontId="0" fillId="0" borderId="0" xfId="0" applyAlignment="1" applyProtection="1">
      <alignment horizontal="center" vertical="center" wrapText="1"/>
    </xf>
    <xf numFmtId="0" fontId="5" fillId="0" borderId="0" xfId="0" applyFont="1" applyAlignment="1" applyProtection="1">
      <alignment horizontal="left"/>
    </xf>
    <xf numFmtId="0" fontId="0" fillId="0" borderId="0" xfId="0" applyAlignment="1" applyProtection="1">
      <alignment horizontal="center"/>
    </xf>
    <xf numFmtId="0" fontId="0" fillId="2" borderId="1" xfId="0" applyFill="1" applyBorder="1" applyAlignment="1" applyProtection="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0"/>
  <sheetViews>
    <sheetView tabSelected="1" topLeftCell="A5" zoomScaleNormal="100" zoomScaleSheetLayoutView="100" workbookViewId="0">
      <selection activeCell="F46" activeCellId="31" sqref="F24 F9 F11 F13 F14 F15 F16 F18 F19 F20 F21 F22 F25 F26 F27 F28 F29 F30 F31 F32 F33 F36 F35 F37 F38 F39 F40 F42 F43 F44 F45 F46"/>
    </sheetView>
  </sheetViews>
  <sheetFormatPr defaultRowHeight="15"/>
  <cols>
    <col min="1" max="1" width="13.28515625" style="11" customWidth="1"/>
    <col min="2" max="2" width="31.42578125" style="11" customWidth="1"/>
    <col min="3" max="7" width="13.7109375" style="11" customWidth="1"/>
    <col min="8" max="16384" width="9.140625" style="11"/>
  </cols>
  <sheetData>
    <row r="1" spans="1:6">
      <c r="A1" s="12">
        <v>248</v>
      </c>
      <c r="B1" s="13" t="s">
        <v>55</v>
      </c>
      <c r="C1" s="14"/>
    </row>
    <row r="3" spans="1:6" ht="30" customHeight="1">
      <c r="A3" s="22" t="s">
        <v>54</v>
      </c>
      <c r="B3" s="22"/>
      <c r="C3" s="22"/>
      <c r="D3" s="22"/>
    </row>
    <row r="5" spans="1:6">
      <c r="A5" s="23" t="s">
        <v>0</v>
      </c>
      <c r="B5" s="23" t="s">
        <v>1</v>
      </c>
      <c r="C5" s="23" t="s">
        <v>2</v>
      </c>
      <c r="D5" s="23" t="s">
        <v>3</v>
      </c>
      <c r="E5" s="23" t="s">
        <v>4</v>
      </c>
      <c r="F5" s="23" t="s">
        <v>5</v>
      </c>
    </row>
    <row r="6" spans="1:6">
      <c r="A6" s="23"/>
      <c r="B6" s="23"/>
      <c r="C6" s="23"/>
      <c r="D6" s="23"/>
      <c r="E6" s="23"/>
      <c r="F6" s="23"/>
    </row>
    <row r="7" spans="1:6" ht="6" customHeight="1">
      <c r="A7" s="25"/>
      <c r="B7" s="25"/>
      <c r="C7" s="25"/>
      <c r="D7" s="25"/>
      <c r="E7" s="25"/>
      <c r="F7" s="25"/>
    </row>
    <row r="8" spans="1:6" ht="12.75" customHeight="1">
      <c r="A8" s="26" t="s">
        <v>6</v>
      </c>
      <c r="B8" s="26"/>
      <c r="C8" s="26"/>
      <c r="D8" s="26"/>
      <c r="E8" s="26"/>
      <c r="F8" s="26"/>
    </row>
    <row r="9" spans="1:6" ht="12.75" customHeight="1">
      <c r="A9" s="17" t="s">
        <v>7</v>
      </c>
      <c r="B9" s="18"/>
      <c r="C9" s="2"/>
      <c r="D9" s="6"/>
      <c r="E9" s="7" t="s">
        <v>40</v>
      </c>
      <c r="F9" s="1">
        <f>1*C9</f>
        <v>0</v>
      </c>
    </row>
    <row r="10" spans="1:6" ht="12.75" customHeight="1">
      <c r="A10" s="19" t="s">
        <v>8</v>
      </c>
      <c r="B10" s="20"/>
      <c r="C10" s="20"/>
      <c r="D10" s="20"/>
      <c r="E10" s="20"/>
      <c r="F10" s="21"/>
    </row>
    <row r="11" spans="1:6" ht="12.75" customHeight="1">
      <c r="A11" s="17" t="s">
        <v>46</v>
      </c>
      <c r="B11" s="18"/>
      <c r="C11" s="3"/>
      <c r="D11" s="6"/>
      <c r="E11" s="7" t="s">
        <v>41</v>
      </c>
      <c r="F11" s="8">
        <f>0.75*C11</f>
        <v>0</v>
      </c>
    </row>
    <row r="12" spans="1:6" ht="12.75" customHeight="1">
      <c r="A12" s="19" t="s">
        <v>9</v>
      </c>
      <c r="B12" s="20"/>
      <c r="C12" s="20"/>
      <c r="D12" s="20"/>
      <c r="E12" s="20"/>
      <c r="F12" s="21"/>
    </row>
    <row r="13" spans="1:6" ht="12.75" customHeight="1">
      <c r="A13" s="17" t="s">
        <v>10</v>
      </c>
      <c r="B13" s="18"/>
      <c r="C13" s="3"/>
      <c r="D13" s="6"/>
      <c r="E13" s="7" t="s">
        <v>42</v>
      </c>
      <c r="F13" s="8">
        <f>(5*C13)/EDU</f>
        <v>0</v>
      </c>
    </row>
    <row r="14" spans="1:6" ht="12.75" customHeight="1">
      <c r="A14" s="17" t="s">
        <v>11</v>
      </c>
      <c r="B14" s="18"/>
      <c r="C14" s="3"/>
      <c r="D14" s="6"/>
      <c r="E14" s="7" t="s">
        <v>42</v>
      </c>
      <c r="F14" s="8">
        <f>(8*C14)/EDU</f>
        <v>0</v>
      </c>
    </row>
    <row r="15" spans="1:6" ht="12.75" customHeight="1">
      <c r="A15" s="17" t="s">
        <v>12</v>
      </c>
      <c r="B15" s="18"/>
      <c r="C15" s="3"/>
      <c r="D15" s="6"/>
      <c r="E15" s="7" t="s">
        <v>42</v>
      </c>
      <c r="F15" s="8">
        <f>(10*C15)/EDU</f>
        <v>0</v>
      </c>
    </row>
    <row r="16" spans="1:6" ht="12.75" customHeight="1">
      <c r="A16" s="17" t="s">
        <v>13</v>
      </c>
      <c r="B16" s="18"/>
      <c r="C16" s="3"/>
      <c r="D16" s="6"/>
      <c r="E16" s="7" t="s">
        <v>42</v>
      </c>
      <c r="F16" s="8">
        <f>(15*C16)/EDU</f>
        <v>0</v>
      </c>
    </row>
    <row r="17" spans="1:6" ht="12.75" customHeight="1">
      <c r="A17" s="19" t="s">
        <v>14</v>
      </c>
      <c r="B17" s="20"/>
      <c r="C17" s="20"/>
      <c r="D17" s="20"/>
      <c r="E17" s="20"/>
      <c r="F17" s="21"/>
    </row>
    <row r="18" spans="1:6" ht="12.75" customHeight="1">
      <c r="A18" s="17" t="s">
        <v>15</v>
      </c>
      <c r="B18" s="18"/>
      <c r="C18" s="3"/>
      <c r="D18" s="6"/>
      <c r="E18" s="7" t="s">
        <v>43</v>
      </c>
      <c r="F18" s="8">
        <f>(100*C18)/EDU</f>
        <v>0</v>
      </c>
    </row>
    <row r="19" spans="1:6" ht="12.75" customHeight="1">
      <c r="A19" s="17" t="s">
        <v>16</v>
      </c>
      <c r="B19" s="18"/>
      <c r="C19" s="3"/>
      <c r="D19" s="6"/>
      <c r="E19" s="7" t="s">
        <v>43</v>
      </c>
      <c r="F19" s="8">
        <f>(150*C19)/EDU</f>
        <v>0</v>
      </c>
    </row>
    <row r="20" spans="1:6" ht="12.75" customHeight="1">
      <c r="A20" s="19" t="s">
        <v>17</v>
      </c>
      <c r="B20" s="21"/>
      <c r="C20" s="3"/>
      <c r="D20" s="6"/>
      <c r="E20" s="7" t="s">
        <v>43</v>
      </c>
      <c r="F20" s="8">
        <f>(50*C20)/EDU</f>
        <v>0</v>
      </c>
    </row>
    <row r="21" spans="1:6" ht="12.75" customHeight="1">
      <c r="A21" s="19" t="s">
        <v>18</v>
      </c>
      <c r="B21" s="21"/>
      <c r="C21" s="3"/>
      <c r="D21" s="6"/>
      <c r="E21" s="7" t="s">
        <v>44</v>
      </c>
      <c r="F21" s="8">
        <f>(250*C21)/EDU</f>
        <v>0</v>
      </c>
    </row>
    <row r="22" spans="1:6" ht="12.75" customHeight="1">
      <c r="A22" s="19" t="s">
        <v>19</v>
      </c>
      <c r="B22" s="21"/>
      <c r="C22" s="3"/>
      <c r="D22" s="6"/>
      <c r="E22" s="7" t="s">
        <v>44</v>
      </c>
      <c r="F22" s="8">
        <f>(100*C22)/EDU</f>
        <v>0</v>
      </c>
    </row>
    <row r="23" spans="1:6" ht="12.75" customHeight="1">
      <c r="A23" s="19" t="s">
        <v>20</v>
      </c>
      <c r="B23" s="20"/>
      <c r="C23" s="20"/>
      <c r="D23" s="20"/>
      <c r="E23" s="20"/>
      <c r="F23" s="21"/>
    </row>
    <row r="24" spans="1:6" ht="12.75" customHeight="1">
      <c r="A24" s="17" t="s">
        <v>21</v>
      </c>
      <c r="B24" s="18"/>
      <c r="C24" s="3"/>
      <c r="D24" s="6"/>
      <c r="E24" s="7" t="s">
        <v>45</v>
      </c>
      <c r="F24" s="8">
        <f>(20*C24)/EDU</f>
        <v>0</v>
      </c>
    </row>
    <row r="25" spans="1:6" ht="12.75" customHeight="1">
      <c r="A25" s="17" t="s">
        <v>22</v>
      </c>
      <c r="B25" s="18"/>
      <c r="C25" s="3"/>
      <c r="D25" s="6"/>
      <c r="E25" s="7" t="s">
        <v>45</v>
      </c>
      <c r="F25" s="8">
        <f>(20*C25)/EDU</f>
        <v>0</v>
      </c>
    </row>
    <row r="26" spans="1:6" ht="12.75" customHeight="1">
      <c r="A26" s="17" t="s">
        <v>23</v>
      </c>
      <c r="B26" s="18"/>
      <c r="C26" s="3"/>
      <c r="D26" s="6"/>
      <c r="E26" s="7" t="s">
        <v>47</v>
      </c>
      <c r="F26" s="8">
        <f>5*C26</f>
        <v>0</v>
      </c>
    </row>
    <row r="27" spans="1:6" ht="12.75" customHeight="1">
      <c r="A27" s="17" t="s">
        <v>51</v>
      </c>
      <c r="B27" s="18"/>
      <c r="C27" s="6"/>
      <c r="D27" s="3"/>
      <c r="E27" s="7" t="s">
        <v>48</v>
      </c>
      <c r="F27" s="8">
        <f>(0.05*D27)/EDU</f>
        <v>0</v>
      </c>
    </row>
    <row r="28" spans="1:6" ht="12.75" customHeight="1">
      <c r="A28" s="17" t="s">
        <v>24</v>
      </c>
      <c r="B28" s="18"/>
      <c r="C28" s="6"/>
      <c r="D28" s="3"/>
      <c r="E28" s="7" t="s">
        <v>48</v>
      </c>
      <c r="F28" s="8">
        <f>(0.035*D28)/EDU</f>
        <v>0</v>
      </c>
    </row>
    <row r="29" spans="1:6" ht="12.75" customHeight="1">
      <c r="A29" s="17" t="s">
        <v>25</v>
      </c>
      <c r="B29" s="18"/>
      <c r="C29" s="5"/>
      <c r="D29" s="6"/>
      <c r="E29" s="7" t="s">
        <v>50</v>
      </c>
      <c r="F29" s="8">
        <f>3.5*C29</f>
        <v>0</v>
      </c>
    </row>
    <row r="30" spans="1:6" ht="12.75" customHeight="1">
      <c r="A30" s="17" t="s">
        <v>52</v>
      </c>
      <c r="B30" s="18"/>
      <c r="C30" s="6"/>
      <c r="D30" s="3"/>
      <c r="E30" s="7" t="s">
        <v>48</v>
      </c>
      <c r="F30" s="8">
        <f>(0.15*D30)/EDU</f>
        <v>0</v>
      </c>
    </row>
    <row r="31" spans="1:6" ht="12.75" customHeight="1">
      <c r="A31" s="17" t="s">
        <v>26</v>
      </c>
      <c r="B31" s="18"/>
      <c r="C31" s="3"/>
      <c r="D31" s="6"/>
      <c r="E31" s="7" t="s">
        <v>45</v>
      </c>
      <c r="F31" s="8">
        <f>(20*C31)/EDU</f>
        <v>0</v>
      </c>
    </row>
    <row r="32" spans="1:6" ht="12.75" customHeight="1">
      <c r="A32" s="17" t="s">
        <v>53</v>
      </c>
      <c r="B32" s="18"/>
      <c r="C32" s="6"/>
      <c r="D32" s="3"/>
      <c r="E32" s="7" t="s">
        <v>48</v>
      </c>
      <c r="F32" s="8">
        <f>(0.15*D32)/EDU</f>
        <v>0</v>
      </c>
    </row>
    <row r="33" spans="1:8" ht="12.75" customHeight="1">
      <c r="A33" s="17" t="s">
        <v>27</v>
      </c>
      <c r="B33" s="18"/>
      <c r="C33" s="3"/>
      <c r="D33" s="6"/>
      <c r="E33" s="7" t="s">
        <v>47</v>
      </c>
      <c r="F33" s="8">
        <f>5*C33</f>
        <v>0</v>
      </c>
    </row>
    <row r="34" spans="1:8" ht="12.75" customHeight="1">
      <c r="A34" s="19" t="s">
        <v>28</v>
      </c>
      <c r="B34" s="20"/>
      <c r="C34" s="20"/>
      <c r="D34" s="20"/>
      <c r="E34" s="20"/>
      <c r="F34" s="21"/>
    </row>
    <row r="35" spans="1:8" ht="12.75" customHeight="1">
      <c r="A35" s="17" t="s">
        <v>29</v>
      </c>
      <c r="B35" s="18"/>
      <c r="C35" s="6"/>
      <c r="D35" s="3"/>
      <c r="E35" s="7" t="s">
        <v>48</v>
      </c>
      <c r="F35" s="8">
        <f>(0.05*D35)/EDU</f>
        <v>0</v>
      </c>
    </row>
    <row r="36" spans="1:8" ht="12.75" customHeight="1">
      <c r="A36" s="17" t="s">
        <v>30</v>
      </c>
      <c r="B36" s="18"/>
      <c r="C36" s="6"/>
      <c r="D36" s="3"/>
      <c r="E36" s="7" t="s">
        <v>48</v>
      </c>
      <c r="F36" s="8">
        <f>(0.05*D36)/EDU</f>
        <v>0</v>
      </c>
    </row>
    <row r="37" spans="1:8" ht="12.75" customHeight="1">
      <c r="A37" s="17" t="s">
        <v>31</v>
      </c>
      <c r="B37" s="18"/>
      <c r="C37" s="6"/>
      <c r="D37" s="3"/>
      <c r="E37" s="7" t="s">
        <v>48</v>
      </c>
      <c r="F37" s="8">
        <f>(0.15*D37)/EDU</f>
        <v>0</v>
      </c>
    </row>
    <row r="38" spans="1:8" ht="12.75" customHeight="1">
      <c r="A38" s="17" t="s">
        <v>32</v>
      </c>
      <c r="B38" s="18"/>
      <c r="C38" s="6"/>
      <c r="D38" s="3"/>
      <c r="E38" s="7" t="s">
        <v>48</v>
      </c>
      <c r="F38" s="8">
        <f>(0.05*D38)/EDU</f>
        <v>0</v>
      </c>
    </row>
    <row r="39" spans="1:8" ht="12.75" customHeight="1">
      <c r="A39" s="17" t="s">
        <v>33</v>
      </c>
      <c r="B39" s="18"/>
      <c r="C39" s="6"/>
      <c r="D39" s="3"/>
      <c r="E39" s="7" t="s">
        <v>48</v>
      </c>
      <c r="F39" s="8">
        <f>(0.2*D39)/EDU</f>
        <v>0</v>
      </c>
    </row>
    <row r="40" spans="1:8" ht="12.75" customHeight="1">
      <c r="A40" s="17" t="s">
        <v>34</v>
      </c>
      <c r="B40" s="18"/>
      <c r="C40" s="6"/>
      <c r="D40" s="3"/>
      <c r="E40" s="7" t="s">
        <v>48</v>
      </c>
      <c r="F40" s="8">
        <f>(0.5*D40)/EDU</f>
        <v>0</v>
      </c>
    </row>
    <row r="41" spans="1:8" ht="12.75" customHeight="1">
      <c r="A41" s="19" t="s">
        <v>35</v>
      </c>
      <c r="B41" s="20"/>
      <c r="C41" s="20"/>
      <c r="D41" s="20"/>
      <c r="E41" s="20"/>
      <c r="F41" s="21"/>
    </row>
    <row r="42" spans="1:8" ht="12.75" customHeight="1">
      <c r="A42" s="17" t="s">
        <v>36</v>
      </c>
      <c r="B42" s="18"/>
      <c r="C42" s="6"/>
      <c r="D42" s="5"/>
      <c r="E42" s="7" t="s">
        <v>48</v>
      </c>
      <c r="F42" s="8">
        <f>(15*D42)/EDU</f>
        <v>0</v>
      </c>
    </row>
    <row r="43" spans="1:8" ht="12.75" customHeight="1">
      <c r="A43" s="17" t="s">
        <v>37</v>
      </c>
      <c r="B43" s="18"/>
      <c r="C43" s="6"/>
      <c r="D43" s="5"/>
      <c r="E43" s="7" t="s">
        <v>48</v>
      </c>
      <c r="F43" s="8">
        <f>(5*D43)/EDU</f>
        <v>0</v>
      </c>
    </row>
    <row r="44" spans="1:8" ht="12.75" customHeight="1">
      <c r="A44" s="17" t="s">
        <v>38</v>
      </c>
      <c r="B44" s="18"/>
      <c r="C44" s="3"/>
      <c r="D44" s="4"/>
      <c r="E44" s="7" t="s">
        <v>47</v>
      </c>
      <c r="F44" s="8">
        <f>C44/10</f>
        <v>0</v>
      </c>
    </row>
    <row r="45" spans="1:8">
      <c r="A45" s="17" t="s">
        <v>39</v>
      </c>
      <c r="B45" s="18"/>
      <c r="C45" s="6"/>
      <c r="D45" s="3"/>
      <c r="E45" s="7" t="s">
        <v>48</v>
      </c>
      <c r="F45" s="8">
        <f>(5*D45)/EDU</f>
        <v>0</v>
      </c>
    </row>
    <row r="46" spans="1:8">
      <c r="A46" s="9"/>
      <c r="B46" s="9"/>
      <c r="C46" s="9"/>
      <c r="D46" s="16" t="s">
        <v>49</v>
      </c>
      <c r="E46" s="16"/>
      <c r="F46" s="10">
        <f>SUM(F42:F45)+SUM(F35:F40)+SUM(F24:F33)+SUM(F18:F22)+SUM(F13:F16)+F11+F9</f>
        <v>0</v>
      </c>
    </row>
    <row r="47" spans="1:8">
      <c r="A47" s="24" t="s">
        <v>58</v>
      </c>
      <c r="B47" s="24"/>
      <c r="C47" s="24"/>
      <c r="D47" s="24"/>
      <c r="E47" s="24"/>
      <c r="F47" s="24"/>
      <c r="G47" s="24"/>
      <c r="H47" s="24"/>
    </row>
    <row r="48" spans="1:8">
      <c r="A48" s="15" t="s">
        <v>59</v>
      </c>
    </row>
    <row r="49" spans="1:8">
      <c r="A49" s="24" t="s">
        <v>56</v>
      </c>
      <c r="B49" s="24"/>
      <c r="C49" s="24"/>
      <c r="D49" s="24"/>
      <c r="E49" s="24"/>
      <c r="F49" s="24"/>
      <c r="G49" s="24"/>
      <c r="H49" s="24"/>
    </row>
    <row r="50" spans="1:8">
      <c r="A50" s="24" t="s">
        <v>57</v>
      </c>
      <c r="B50" s="24"/>
      <c r="C50" s="24"/>
      <c r="D50" s="24"/>
      <c r="E50" s="24"/>
      <c r="F50" s="24"/>
      <c r="G50" s="24"/>
      <c r="H50" s="24"/>
    </row>
  </sheetData>
  <sheetProtection password="CCA8" sheet="1" objects="1" scenarios="1"/>
  <mergeCells count="50">
    <mergeCell ref="A47:H47"/>
    <mergeCell ref="A49:H49"/>
    <mergeCell ref="A50:H50"/>
    <mergeCell ref="E5:E6"/>
    <mergeCell ref="F5:F6"/>
    <mergeCell ref="A7:F7"/>
    <mergeCell ref="A8:F8"/>
    <mergeCell ref="A9:B9"/>
    <mergeCell ref="A11:B11"/>
    <mergeCell ref="A13:B13"/>
    <mergeCell ref="A14:B14"/>
    <mergeCell ref="A20:B20"/>
    <mergeCell ref="A23:F23"/>
    <mergeCell ref="A10:F10"/>
    <mergeCell ref="A17:F17"/>
    <mergeCell ref="A34:F34"/>
    <mergeCell ref="A3:D3"/>
    <mergeCell ref="A5:A6"/>
    <mergeCell ref="B5:B6"/>
    <mergeCell ref="C5:C6"/>
    <mergeCell ref="D5:D6"/>
    <mergeCell ref="A15:B15"/>
    <mergeCell ref="A16:B16"/>
    <mergeCell ref="A12:F12"/>
    <mergeCell ref="A18:B18"/>
    <mergeCell ref="A19:B19"/>
    <mergeCell ref="A32:B32"/>
    <mergeCell ref="A21:B21"/>
    <mergeCell ref="A22:B22"/>
    <mergeCell ref="A24:B24"/>
    <mergeCell ref="A25:B25"/>
    <mergeCell ref="A26:B26"/>
    <mergeCell ref="A27:B27"/>
    <mergeCell ref="A28:B28"/>
    <mergeCell ref="A29:B29"/>
    <mergeCell ref="A30:B30"/>
    <mergeCell ref="A31:B31"/>
    <mergeCell ref="D46:E46"/>
    <mergeCell ref="A45:B45"/>
    <mergeCell ref="A33:B33"/>
    <mergeCell ref="A35:B35"/>
    <mergeCell ref="A36:B36"/>
    <mergeCell ref="A37:B37"/>
    <mergeCell ref="A38:B38"/>
    <mergeCell ref="A39:B39"/>
    <mergeCell ref="A40:B40"/>
    <mergeCell ref="A41:F41"/>
    <mergeCell ref="A42:B42"/>
    <mergeCell ref="A43:B43"/>
    <mergeCell ref="A44:B44"/>
  </mergeCells>
  <pageMargins left="0.7" right="0.7" top="0.75" bottom="0.75" header="0.3" footer="0.3"/>
  <pageSetup scale="90" orientation="portrait" horizontalDpi="300" verticalDpi="300"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EDU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aaguero</cp:lastModifiedBy>
  <cp:lastPrinted>2010-11-23T13:51:45Z</cp:lastPrinted>
  <dcterms:created xsi:type="dcterms:W3CDTF">2010-09-08T15:28:18Z</dcterms:created>
  <dcterms:modified xsi:type="dcterms:W3CDTF">2015-09-11T17:32:26Z</dcterms:modified>
</cp:coreProperties>
</file>